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 defaultThemeVersion="124226"/>
  <bookViews>
    <workbookView xWindow="-45" yWindow="-15" windowWidth="20010" windowHeight="8040" tabRatio="539"/>
  </bookViews>
  <sheets>
    <sheet name="Business Benificiary Data" sheetId="6" r:id="rId1"/>
    <sheet name="Income and Ethnicity Data" sheetId="5" r:id="rId2"/>
    <sheet name="HSLD_Income Limits by County" sheetId="7" r:id="rId3"/>
  </sheets>
  <definedNames>
    <definedName name="CountyNames">'Income and Ethnicity Data'!$A$2:$A$20</definedName>
    <definedName name="Ethnicity">'Income and Ethnicity Data'!$E$2:$E$3</definedName>
    <definedName name="IncomeLimitsByCounty">'Income and Ethnicity Data'!$A$2:$C$20</definedName>
    <definedName name="PrimBen">'Income and Ethnicity Data'!$D$2:$D$3</definedName>
    <definedName name="_xlnm.Print_Area" localSheetId="0">'Business Benificiary Data'!$A$1:$G$48</definedName>
    <definedName name="_xlnm.Print_Area" localSheetId="2">'HSLD_Income Limits by County'!$A$1:$B$67</definedName>
    <definedName name="_xlnm.Print_Area" localSheetId="1">'Income and Ethnicity Data'!$A$1:$F$21</definedName>
    <definedName name="Race">'Income and Ethnicity Data'!$F$2:$F$12</definedName>
  </definedNames>
  <calcPr calcId="125725"/>
</workbook>
</file>

<file path=xl/calcChain.xml><?xml version="1.0" encoding="utf-8"?>
<calcChain xmlns="http://schemas.openxmlformats.org/spreadsheetml/2006/main">
  <c r="D44" i="6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B46" l="1"/>
  <c r="C46"/>
  <c r="E46"/>
  <c r="D46"/>
</calcChain>
</file>

<file path=xl/sharedStrings.xml><?xml version="1.0" encoding="utf-8"?>
<sst xmlns="http://schemas.openxmlformats.org/spreadsheetml/2006/main" count="141" uniqueCount="132">
  <si>
    <t>Lincoln</t>
  </si>
  <si>
    <t>Washington</t>
  </si>
  <si>
    <t>Jefferson</t>
  </si>
  <si>
    <t>White</t>
  </si>
  <si>
    <t>Black/African American</t>
  </si>
  <si>
    <t>Asian</t>
  </si>
  <si>
    <t>American Indian</t>
  </si>
  <si>
    <t>Other multi-racial</t>
  </si>
  <si>
    <t>Instructions:</t>
  </si>
  <si>
    <t>Annual Salary</t>
  </si>
  <si>
    <t>Total # of Persons in Household</t>
  </si>
  <si>
    <t>County</t>
  </si>
  <si>
    <t>Adams</t>
  </si>
  <si>
    <t>Arapahoe</t>
  </si>
  <si>
    <t>Boulder</t>
  </si>
  <si>
    <t>Clear Creek</t>
  </si>
  <si>
    <t>Crowley</t>
  </si>
  <si>
    <t>Denver</t>
  </si>
  <si>
    <t>El Paso</t>
  </si>
  <si>
    <t>Fremont</t>
  </si>
  <si>
    <t>Gilpin</t>
  </si>
  <si>
    <t>Lake</t>
  </si>
  <si>
    <t>Larimer</t>
  </si>
  <si>
    <t>Logan</t>
  </si>
  <si>
    <t>Morgan</t>
  </si>
  <si>
    <t>Sedgwick</t>
  </si>
  <si>
    <t>Weld</t>
  </si>
  <si>
    <t>ADAMS COUNTY</t>
  </si>
  <si>
    <t>ALAMOSA COUNTY</t>
  </si>
  <si>
    <t>ARAPAHOE COUNTY</t>
  </si>
  <si>
    <t>ARCHULETA COUNTY</t>
  </si>
  <si>
    <t>BACA COUNTY</t>
  </si>
  <si>
    <t>BENT COUNTY</t>
  </si>
  <si>
    <t>BOULDER COUNTY</t>
  </si>
  <si>
    <t>BROOMFIELD COUNTY</t>
  </si>
  <si>
    <t>CHAFFEE COUNTY</t>
  </si>
  <si>
    <t>CHEYENNE COUNTY</t>
  </si>
  <si>
    <t>CLEAR CREEK COUNTY</t>
  </si>
  <si>
    <t>CONEJOS COUNTY</t>
  </si>
  <si>
    <t>COSTILLA COUNTY</t>
  </si>
  <si>
    <t>CROWLEY COUNTY</t>
  </si>
  <si>
    <t>CUSTER COUNTY</t>
  </si>
  <si>
    <t>DELTA COUNTY</t>
  </si>
  <si>
    <t>DENVER COUNTY</t>
  </si>
  <si>
    <t>DOLORES COUNTY</t>
  </si>
  <si>
    <t>DOUGLAS COUNTY</t>
  </si>
  <si>
    <t>EAGLE COUNTY</t>
  </si>
  <si>
    <t>EL PASO COUNTY</t>
  </si>
  <si>
    <t>ELBERT COUNTY</t>
  </si>
  <si>
    <t>FREMONT COUNTY</t>
  </si>
  <si>
    <t>GARFIELD COUNTY</t>
  </si>
  <si>
    <t>GILPIN COUNTY</t>
  </si>
  <si>
    <t>GRAND COUNTY</t>
  </si>
  <si>
    <t>GUNNISON COUNTY</t>
  </si>
  <si>
    <t>HINSDALE COUNTY</t>
  </si>
  <si>
    <t>HUERFANO COUNTY</t>
  </si>
  <si>
    <t>JACKSON COUNTY</t>
  </si>
  <si>
    <t>JEFFERSON COUNTY</t>
  </si>
  <si>
    <t>KIOWA COUNTY</t>
  </si>
  <si>
    <t>KIT CARSON COUNTY</t>
  </si>
  <si>
    <t>LA PLATA COUNTY</t>
  </si>
  <si>
    <t>LAKE COUNTY</t>
  </si>
  <si>
    <t>LARIMER COUNTY</t>
  </si>
  <si>
    <t>LAS ANIMAS COUNTY</t>
  </si>
  <si>
    <t>LINCOLN COUNTY</t>
  </si>
  <si>
    <t>LOGAN COUNTY</t>
  </si>
  <si>
    <t>MESA COUNTY</t>
  </si>
  <si>
    <t>MINERAL COUNTY</t>
  </si>
  <si>
    <t>MOFFAT COUNTY</t>
  </si>
  <si>
    <t>MONTEZUMA COUNTY</t>
  </si>
  <si>
    <t>MONTROSE COUNTY</t>
  </si>
  <si>
    <t>MORGAN COUNTY</t>
  </si>
  <si>
    <t>OTERO COUNTY</t>
  </si>
  <si>
    <t>OURAY COUNTY</t>
  </si>
  <si>
    <t>PARK COUNTY</t>
  </si>
  <si>
    <t>PHILLIPS COUNTY</t>
  </si>
  <si>
    <t>PITKIN COUNTY</t>
  </si>
  <si>
    <t>PROWERS COUNTY</t>
  </si>
  <si>
    <t>PUEBLO COUNTY</t>
  </si>
  <si>
    <t>RIO BLANCO COUNTY</t>
  </si>
  <si>
    <t>RIO GRANDE COUNTY</t>
  </si>
  <si>
    <t>ROUTT COUNTY</t>
  </si>
  <si>
    <t>SAGUACHE COUNTY</t>
  </si>
  <si>
    <t>SAN JUAN COUNTY</t>
  </si>
  <si>
    <t>SAN MIGUEL COUNTY</t>
  </si>
  <si>
    <t>SEDGWICK COUNTY</t>
  </si>
  <si>
    <t>SUMMIT COUNTY</t>
  </si>
  <si>
    <t>TELLER COUNTY</t>
  </si>
  <si>
    <t>WASHINGTON COUNTY</t>
  </si>
  <si>
    <t>WELD COUNTY</t>
  </si>
  <si>
    <t>YUMA COUNTY</t>
  </si>
  <si>
    <t>LMI Eligible</t>
  </si>
  <si>
    <t>Yes</t>
  </si>
  <si>
    <t>No</t>
  </si>
  <si>
    <t>Name of Trainee</t>
  </si>
  <si>
    <t xml:space="preserve">Name of Business:
</t>
  </si>
  <si>
    <t>Name</t>
  </si>
  <si>
    <t>HUD Income</t>
  </si>
  <si>
    <t xml:space="preserve">County </t>
  </si>
  <si>
    <t>Total # LMC</t>
  </si>
  <si>
    <t xml:space="preserve">Physical Address:
</t>
  </si>
  <si>
    <t xml:space="preserve">Federal Tax ID:
</t>
  </si>
  <si>
    <t>Ethnicity</t>
  </si>
  <si>
    <t>Race</t>
  </si>
  <si>
    <t>Non-Hispanic</t>
  </si>
  <si>
    <t>Hispanic</t>
  </si>
  <si>
    <t>Total # to attend Training</t>
  </si>
  <si>
    <t>Primary Beneficiary</t>
  </si>
  <si>
    <t>Applicant Signature</t>
  </si>
  <si>
    <t>Teller</t>
  </si>
  <si>
    <t>Native Hawaiian or Pacific Islander</t>
  </si>
  <si>
    <t>Type in the gross annual salary of the person to receive the training. If the person is being hired for a specific job with your company after successful completion of the training, type in the salary the trainee will be hired.</t>
  </si>
  <si>
    <t>Priority Beneficiary</t>
  </si>
  <si>
    <t>American Indian/Alaskan Native</t>
  </si>
  <si>
    <t>Asian and White</t>
  </si>
  <si>
    <t>Black/African American and White</t>
  </si>
  <si>
    <t>Total Percent LMI</t>
  </si>
  <si>
    <t>Choose from the drop down menu the County where the trainee lives.</t>
  </si>
  <si>
    <t>The form will calculate if the trainee meets the LMI criteria.</t>
  </si>
  <si>
    <t>Select Yes from the drop down if the trainee was a High school dropout, Ex-Felon, Underemployed, Residing in Section 8 Housing, Unemployed or Homeless at the time of the training. (Select Yes if any of the categories apply)  This form will calculate the percent of Limited Clientele (LMC).</t>
  </si>
  <si>
    <t>Unknown</t>
  </si>
  <si>
    <t>Low LMI</t>
  </si>
  <si>
    <t>Mod LMI</t>
  </si>
  <si>
    <t>Choose trainee's race from the drop down menu.</t>
  </si>
  <si>
    <t>Choose whether  the trainee is Hispanic or Non-Hispanic from the drop down menu.</t>
  </si>
  <si>
    <t>Enter the First and Last name of the person to receive the training.</t>
  </si>
  <si>
    <t>The form will calculate the appropriate HUD 80% of area median income for a one-person household in the chosen county.</t>
  </si>
  <si>
    <r>
      <t>Lookup Table       Low Income (50%)</t>
    </r>
    <r>
      <rPr>
        <b/>
        <sz val="12"/>
        <color rgb="FFFF0000"/>
        <rFont val="Calibri"/>
        <family val="2"/>
        <scheme val="minor"/>
      </rPr>
      <t xml:space="preserve"> (2016 data)</t>
    </r>
    <r>
      <rPr>
        <b/>
        <sz val="16"/>
        <rFont val="Calibri"/>
        <family val="2"/>
        <scheme val="minor"/>
      </rPr>
      <t xml:space="preserve">
County/MSA Income Limit  for 2016</t>
    </r>
  </si>
  <si>
    <t>2017 Business Primary Beneficiary Data Form (Low to Moderate Income Form)</t>
  </si>
  <si>
    <t>HUD 50% MFI Income Limit 2017</t>
  </si>
  <si>
    <t>HUD 80% MFI Income Limit 2017</t>
  </si>
  <si>
    <t>American Indian/Alaskan Native and Black/African American</t>
  </si>
</sst>
</file>

<file path=xl/styles.xml><?xml version="1.0" encoding="utf-8"?>
<styleSheet xmlns="http://schemas.openxmlformats.org/spreadsheetml/2006/main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mm/dd/yyyy"/>
    <numFmt numFmtId="167" formatCode="&quot;$&quot;#,##0.00"/>
  </numFmts>
  <fonts count="20">
    <font>
      <sz val="10"/>
      <name val="Arial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6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MS Sans Serif"/>
      <family val="2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  <family val="2"/>
    </font>
    <font>
      <sz val="12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Arial"/>
      <family val="2"/>
    </font>
    <font>
      <b/>
      <sz val="10"/>
      <name val="Calibri"/>
      <family val="2"/>
    </font>
    <font>
      <sz val="10"/>
      <name val="Arial"/>
      <family val="2"/>
    </font>
    <font>
      <b/>
      <sz val="12"/>
      <color rgb="FFFF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4">
    <xf numFmtId="0" fontId="0" fillId="0" borderId="0"/>
    <xf numFmtId="43" fontId="1" fillId="0" borderId="0" applyFont="0" applyFill="0" applyBorder="0" applyAlignment="0" applyProtection="0"/>
    <xf numFmtId="0" fontId="6" fillId="0" borderId="0"/>
    <xf numFmtId="43" fontId="7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8" fillId="0" borderId="0"/>
    <xf numFmtId="0" fontId="1" fillId="0" borderId="0"/>
    <xf numFmtId="43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85">
    <xf numFmtId="0" fontId="0" fillId="0" borderId="0" xfId="0"/>
    <xf numFmtId="0" fontId="2" fillId="0" borderId="0" xfId="9" applyFont="1" applyBorder="1" applyAlignment="1">
      <alignment vertical="center"/>
    </xf>
    <xf numFmtId="0" fontId="5" fillId="0" borderId="7" xfId="9" applyFont="1" applyFill="1" applyBorder="1" applyAlignment="1">
      <alignment horizontal="center" vertical="center" wrapText="1"/>
    </xf>
    <xf numFmtId="0" fontId="2" fillId="0" borderId="0" xfId="9" applyFont="1" applyFill="1" applyBorder="1" applyAlignment="1">
      <alignment vertical="center"/>
    </xf>
    <xf numFmtId="0" fontId="2" fillId="0" borderId="0" xfId="9" applyFont="1" applyBorder="1" applyAlignment="1">
      <alignment horizontal="center" vertical="center"/>
    </xf>
    <xf numFmtId="0" fontId="11" fillId="0" borderId="0" xfId="9" applyFont="1" applyBorder="1" applyAlignment="1">
      <alignment vertical="center"/>
    </xf>
    <xf numFmtId="0" fontId="11" fillId="0" borderId="0" xfId="9" applyFont="1" applyBorder="1" applyAlignment="1">
      <alignment vertical="top"/>
    </xf>
    <xf numFmtId="0" fontId="11" fillId="0" borderId="0" xfId="9" applyFont="1" applyFill="1" applyBorder="1" applyAlignment="1">
      <alignment vertical="center"/>
    </xf>
    <xf numFmtId="0" fontId="11" fillId="0" borderId="0" xfId="9" applyFont="1" applyBorder="1" applyAlignment="1">
      <alignment horizontal="center" vertical="center"/>
    </xf>
    <xf numFmtId="0" fontId="4" fillId="2" borderId="8" xfId="9" applyFont="1" applyFill="1" applyBorder="1" applyAlignment="1">
      <alignment horizontal="center" vertical="center"/>
    </xf>
    <xf numFmtId="0" fontId="14" fillId="0" borderId="3" xfId="0" applyFont="1" applyBorder="1" applyAlignment="1">
      <alignment vertical="center" wrapText="1"/>
    </xf>
    <xf numFmtId="0" fontId="14" fillId="5" borderId="3" xfId="0" applyFont="1" applyFill="1" applyBorder="1" applyAlignment="1">
      <alignment vertical="center" wrapText="1"/>
    </xf>
    <xf numFmtId="0" fontId="3" fillId="3" borderId="2" xfId="0" applyFont="1" applyFill="1" applyBorder="1" applyAlignment="1" applyProtection="1">
      <alignment horizontal="center" vertical="center" wrapText="1"/>
    </xf>
    <xf numFmtId="0" fontId="16" fillId="0" borderId="0" xfId="0" applyFont="1"/>
    <xf numFmtId="0" fontId="16" fillId="0" borderId="0" xfId="0" applyFont="1" applyFill="1" applyBorder="1"/>
    <xf numFmtId="0" fontId="16" fillId="0" borderId="0" xfId="0" applyFont="1" applyFill="1"/>
    <xf numFmtId="0" fontId="13" fillId="4" borderId="2" xfId="12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left"/>
    </xf>
    <xf numFmtId="44" fontId="2" fillId="4" borderId="2" xfId="11" applyFont="1" applyFill="1" applyBorder="1" applyAlignment="1" applyProtection="1">
      <alignment horizontal="center" vertical="center"/>
      <protection locked="0"/>
    </xf>
    <xf numFmtId="0" fontId="13" fillId="4" borderId="4" xfId="12" applyFont="1" applyFill="1" applyBorder="1" applyAlignment="1" applyProtection="1">
      <alignment horizontal="center" vertical="center"/>
      <protection locked="0"/>
    </xf>
    <xf numFmtId="44" fontId="2" fillId="4" borderId="4" xfId="11" applyFont="1" applyFill="1" applyBorder="1" applyAlignment="1" applyProtection="1">
      <alignment horizontal="center" vertical="center"/>
      <protection locked="0"/>
    </xf>
    <xf numFmtId="0" fontId="3" fillId="3" borderId="2" xfId="0" applyFont="1" applyFill="1" applyBorder="1" applyAlignment="1" applyProtection="1">
      <alignment horizontal="center" vertical="top" wrapText="1"/>
    </xf>
    <xf numFmtId="164" fontId="11" fillId="0" borderId="0" xfId="5" quotePrefix="1" applyNumberFormat="1" applyFont="1" applyFill="1" applyBorder="1" applyAlignment="1">
      <alignment horizontal="center" vertical="center"/>
    </xf>
    <xf numFmtId="0" fontId="11" fillId="0" borderId="2" xfId="0" applyFont="1" applyFill="1" applyBorder="1" applyAlignment="1" applyProtection="1">
      <alignment horizontal="left"/>
    </xf>
    <xf numFmtId="0" fontId="3" fillId="0" borderId="13" xfId="0" applyFont="1" applyFill="1" applyBorder="1" applyAlignment="1" applyProtection="1">
      <alignment vertical="top" wrapText="1"/>
    </xf>
    <xf numFmtId="0" fontId="3" fillId="0" borderId="13" xfId="0" applyFont="1" applyFill="1" applyBorder="1" applyAlignment="1" applyProtection="1">
      <alignment horizontal="left" vertical="center"/>
    </xf>
    <xf numFmtId="0" fontId="3" fillId="0" borderId="13" xfId="0" applyFont="1" applyFill="1" applyBorder="1" applyAlignment="1" applyProtection="1">
      <alignment vertical="center" wrapText="1"/>
    </xf>
    <xf numFmtId="0" fontId="3" fillId="0" borderId="13" xfId="0" applyFont="1" applyFill="1" applyBorder="1" applyAlignment="1" applyProtection="1">
      <alignment vertical="top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2" fillId="4" borderId="10" xfId="0" applyFont="1" applyFill="1" applyBorder="1" applyAlignment="1" applyProtection="1">
      <alignment horizontal="left" vertical="center" wrapText="1"/>
      <protection locked="0"/>
    </xf>
    <xf numFmtId="0" fontId="2" fillId="4" borderId="17" xfId="0" applyFont="1" applyFill="1" applyBorder="1" applyAlignment="1" applyProtection="1">
      <alignment horizontal="left" vertical="center" wrapText="1"/>
      <protection locked="0"/>
    </xf>
    <xf numFmtId="164" fontId="11" fillId="0" borderId="0" xfId="5" quotePrefix="1" applyNumberFormat="1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164" fontId="11" fillId="0" borderId="5" xfId="5" quotePrefix="1" applyNumberFormat="1" applyFont="1" applyFill="1" applyBorder="1" applyAlignment="1">
      <alignment horizontal="left"/>
    </xf>
    <xf numFmtId="0" fontId="2" fillId="0" borderId="2" xfId="0" applyFont="1" applyFill="1" applyBorder="1" applyAlignment="1" applyProtection="1">
      <alignment horizontal="center" vertical="center" wrapText="1"/>
    </xf>
    <xf numFmtId="164" fontId="2" fillId="0" borderId="2" xfId="1" applyNumberFormat="1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vertical="center"/>
    </xf>
    <xf numFmtId="0" fontId="11" fillId="0" borderId="9" xfId="0" applyFont="1" applyFill="1" applyBorder="1" applyAlignment="1">
      <alignment horizontal="center"/>
    </xf>
    <xf numFmtId="164" fontId="11" fillId="0" borderId="9" xfId="5" quotePrefix="1" applyNumberFormat="1" applyFont="1" applyFill="1" applyBorder="1" applyAlignment="1">
      <alignment horizontal="center"/>
    </xf>
    <xf numFmtId="167" fontId="11" fillId="4" borderId="2" xfId="11" quotePrefix="1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2" fillId="0" borderId="15" xfId="0" applyFont="1" applyFill="1" applyBorder="1" applyProtection="1">
      <protection locked="0"/>
    </xf>
    <xf numFmtId="0" fontId="2" fillId="0" borderId="16" xfId="0" applyFont="1" applyFill="1" applyBorder="1" applyProtection="1">
      <protection locked="0"/>
    </xf>
    <xf numFmtId="0" fontId="1" fillId="0" borderId="1" xfId="0" applyFont="1" applyBorder="1" applyProtection="1">
      <protection locked="0"/>
    </xf>
    <xf numFmtId="0" fontId="2" fillId="0" borderId="0" xfId="0" applyFont="1" applyFill="1" applyBorder="1" applyAlignment="1" applyProtection="1">
      <alignment horizontal="center"/>
      <protection locked="0"/>
    </xf>
    <xf numFmtId="0" fontId="1" fillId="0" borderId="0" xfId="0" applyFont="1" applyProtection="1">
      <protection locked="0"/>
    </xf>
    <xf numFmtId="0" fontId="17" fillId="3" borderId="2" xfId="0" applyFont="1" applyFill="1" applyBorder="1" applyAlignment="1" applyProtection="1">
      <alignment horizontal="center" vertical="center"/>
    </xf>
    <xf numFmtId="3" fontId="2" fillId="4" borderId="4" xfId="1" applyNumberFormat="1" applyFont="1" applyFill="1" applyBorder="1" applyAlignment="1" applyProtection="1">
      <alignment horizontal="center" vertical="center"/>
    </xf>
    <xf numFmtId="165" fontId="2" fillId="4" borderId="4" xfId="1" applyNumberFormat="1" applyFont="1" applyFill="1" applyBorder="1" applyAlignment="1" applyProtection="1">
      <alignment horizontal="center" vertical="center" wrapText="1"/>
      <protection locked="0"/>
    </xf>
    <xf numFmtId="0" fontId="2" fillId="4" borderId="14" xfId="0" applyFont="1" applyFill="1" applyBorder="1" applyAlignment="1" applyProtection="1">
      <alignment vertical="center" wrapText="1"/>
      <protection locked="0"/>
    </xf>
    <xf numFmtId="167" fontId="11" fillId="4" borderId="2" xfId="11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Fill="1" applyBorder="1" applyAlignment="1" applyProtection="1">
      <alignment horizontal="center" vertical="center" wrapText="1"/>
      <protection locked="0"/>
    </xf>
    <xf numFmtId="0" fontId="4" fillId="2" borderId="5" xfId="9" applyFont="1" applyFill="1" applyBorder="1" applyAlignment="1">
      <alignment horizontal="center" vertical="center"/>
    </xf>
    <xf numFmtId="9" fontId="2" fillId="4" borderId="2" xfId="13" applyFont="1" applyFill="1" applyBorder="1" applyAlignment="1" applyProtection="1">
      <alignment horizontal="center" vertical="center"/>
    </xf>
    <xf numFmtId="164" fontId="2" fillId="4" borderId="2" xfId="1" applyNumberFormat="1" applyFont="1" applyFill="1" applyBorder="1" applyAlignment="1" applyProtection="1">
      <alignment horizontal="center" vertical="center"/>
    </xf>
    <xf numFmtId="0" fontId="9" fillId="4" borderId="2" xfId="0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wrapText="1"/>
    </xf>
    <xf numFmtId="0" fontId="16" fillId="0" borderId="0" xfId="0" applyFont="1" applyAlignment="1"/>
    <xf numFmtId="0" fontId="11" fillId="0" borderId="2" xfId="0" applyFont="1" applyFill="1" applyBorder="1"/>
    <xf numFmtId="0" fontId="11" fillId="0" borderId="0" xfId="0" applyFont="1"/>
    <xf numFmtId="0" fontId="11" fillId="7" borderId="2" xfId="4" quotePrefix="1" applyNumberFormat="1" applyFont="1" applyFill="1" applyBorder="1" applyAlignment="1">
      <alignment horizontal="left" vertical="center"/>
    </xf>
    <xf numFmtId="0" fontId="11" fillId="7" borderId="2" xfId="4" applyNumberFormat="1" applyFont="1" applyFill="1" applyBorder="1" applyAlignment="1">
      <alignment horizontal="left" vertical="center"/>
    </xf>
    <xf numFmtId="3" fontId="14" fillId="5" borderId="3" xfId="0" applyNumberFormat="1" applyFont="1" applyFill="1" applyBorder="1" applyAlignment="1">
      <alignment vertical="center" wrapText="1"/>
    </xf>
    <xf numFmtId="3" fontId="11" fillId="5" borderId="2" xfId="11" applyNumberFormat="1" applyFont="1" applyFill="1" applyBorder="1" applyAlignment="1"/>
    <xf numFmtId="0" fontId="2" fillId="0" borderId="2" xfId="0" applyFont="1" applyFill="1" applyBorder="1" applyAlignment="1" applyProtection="1">
      <alignment horizontal="left" wrapText="1"/>
    </xf>
    <xf numFmtId="0" fontId="10" fillId="0" borderId="12" xfId="0" applyFont="1" applyFill="1" applyBorder="1" applyAlignment="1" applyProtection="1">
      <alignment horizontal="center" vertical="top" wrapText="1"/>
    </xf>
    <xf numFmtId="0" fontId="10" fillId="0" borderId="11" xfId="0" applyFont="1" applyFill="1" applyBorder="1" applyAlignment="1" applyProtection="1">
      <alignment horizontal="center" vertical="top" wrapText="1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15" fillId="0" borderId="17" xfId="0" applyFont="1" applyFill="1" applyBorder="1" applyAlignment="1" applyProtection="1">
      <alignment horizontal="center"/>
    </xf>
    <xf numFmtId="0" fontId="15" fillId="0" borderId="3" xfId="0" applyFont="1" applyFill="1" applyBorder="1" applyAlignment="1" applyProtection="1">
      <alignment horizontal="center"/>
    </xf>
    <xf numFmtId="0" fontId="15" fillId="0" borderId="9" xfId="0" applyFont="1" applyFill="1" applyBorder="1" applyAlignment="1" applyProtection="1">
      <alignment horizontal="center"/>
    </xf>
    <xf numFmtId="166" fontId="2" fillId="0" borderId="2" xfId="1" applyNumberFormat="1" applyFont="1" applyFill="1" applyBorder="1" applyAlignment="1" applyProtection="1">
      <alignment horizontal="left"/>
      <protection locked="0"/>
    </xf>
    <xf numFmtId="0" fontId="2" fillId="4" borderId="2" xfId="0" applyFont="1" applyFill="1" applyBorder="1" applyAlignment="1" applyProtection="1">
      <alignment horizontal="left"/>
      <protection locked="0"/>
    </xf>
    <xf numFmtId="0" fontId="2" fillId="0" borderId="2" xfId="0" applyFont="1" applyFill="1" applyBorder="1" applyAlignment="1" applyProtection="1">
      <alignment horizontal="left" vertical="top" wrapText="1"/>
    </xf>
    <xf numFmtId="0" fontId="2" fillId="6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</xf>
    <xf numFmtId="0" fontId="5" fillId="0" borderId="0" xfId="9" applyFont="1" applyFill="1" applyBorder="1" applyAlignment="1">
      <alignment horizontal="center" vertical="center" wrapText="1"/>
    </xf>
    <xf numFmtId="0" fontId="5" fillId="0" borderId="6" xfId="9" applyFont="1" applyFill="1" applyBorder="1" applyAlignment="1">
      <alignment horizontal="center" vertical="center" wrapText="1"/>
    </xf>
  </cellXfs>
  <cellStyles count="14">
    <cellStyle name="Comma" xfId="1" builtinId="3"/>
    <cellStyle name="Comma 2" xfId="3"/>
    <cellStyle name="Comma 2 2" xfId="7"/>
    <cellStyle name="Comma 3" xfId="5"/>
    <cellStyle name="Comma 4" xfId="10"/>
    <cellStyle name="Currency" xfId="11" builtinId="4"/>
    <cellStyle name="Hyperlink" xfId="12" builtinId="8"/>
    <cellStyle name="Normal" xfId="0" builtinId="0"/>
    <cellStyle name="Normal 2" xfId="2"/>
    <cellStyle name="Normal 3" xfId="4"/>
    <cellStyle name="Normal 4" xfId="9"/>
    <cellStyle name="Normal 5" xfId="8"/>
    <cellStyle name="Normal 6" xfId="6"/>
    <cellStyle name="Percent" xfId="13" builtinId="5"/>
  </cellStyles>
  <dxfs count="0"/>
  <tableStyles count="0" defaultTableStyle="TableStyleMedium9" defaultPivotStyle="PivotStyleLight16"/>
  <colors>
    <mruColors>
      <color rgb="FFFFFFCC"/>
      <color rgb="FF33CC33"/>
      <color rgb="FFF06A87"/>
      <color rgb="FFED496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tabColor rgb="FF00B050"/>
    <pageSetUpPr fitToPage="1"/>
  </sheetPr>
  <dimension ref="A1:L48"/>
  <sheetViews>
    <sheetView tabSelected="1" showWhiteSpace="0" topLeftCell="A25" zoomScaleNormal="100" workbookViewId="0">
      <selection activeCell="E15" sqref="E15"/>
    </sheetView>
  </sheetViews>
  <sheetFormatPr defaultColWidth="9.140625" defaultRowHeight="12.75"/>
  <cols>
    <col min="1" max="1" width="25" style="42" customWidth="1"/>
    <col min="2" max="2" width="12.7109375" style="42" customWidth="1"/>
    <col min="3" max="3" width="12.7109375" style="50" customWidth="1"/>
    <col min="4" max="4" width="14" style="42" customWidth="1"/>
    <col min="5" max="6" width="10" style="42" customWidth="1"/>
    <col min="7" max="7" width="22.7109375" style="51" customWidth="1"/>
    <col min="8" max="8" width="13.42578125" style="42" bestFit="1" customWidth="1"/>
    <col min="9" max="9" width="9.140625" style="42"/>
    <col min="10" max="10" width="6.28515625" style="42" bestFit="1" customWidth="1"/>
    <col min="11" max="12" width="9.140625" style="42"/>
    <col min="13" max="13" width="12" style="42" bestFit="1" customWidth="1"/>
    <col min="14" max="16384" width="9.140625" style="42"/>
  </cols>
  <sheetData>
    <row r="1" spans="1:12" s="41" customFormat="1" ht="18.600000000000001" customHeight="1">
      <c r="A1" s="72" t="s">
        <v>128</v>
      </c>
      <c r="B1" s="73"/>
      <c r="C1" s="73"/>
      <c r="D1" s="73"/>
      <c r="E1" s="73"/>
      <c r="F1" s="73"/>
      <c r="G1" s="73"/>
    </row>
    <row r="2" spans="1:12" ht="12.95" customHeight="1">
      <c r="A2" s="24" t="s">
        <v>95</v>
      </c>
      <c r="B2" s="74"/>
      <c r="C2" s="74"/>
      <c r="D2" s="74"/>
      <c r="E2" s="74"/>
      <c r="F2" s="74"/>
      <c r="G2" s="74"/>
    </row>
    <row r="3" spans="1:12" ht="12.95" customHeight="1">
      <c r="A3" s="24" t="s">
        <v>100</v>
      </c>
      <c r="B3" s="74"/>
      <c r="C3" s="74"/>
      <c r="D3" s="74"/>
      <c r="E3" s="74"/>
      <c r="F3" s="74"/>
      <c r="G3" s="74"/>
    </row>
    <row r="4" spans="1:12" ht="13.15" customHeight="1">
      <c r="A4" s="24" t="s">
        <v>101</v>
      </c>
      <c r="B4" s="79"/>
      <c r="C4" s="79"/>
      <c r="D4" s="78"/>
      <c r="E4" s="78"/>
      <c r="F4" s="78"/>
      <c r="G4" s="78"/>
    </row>
    <row r="5" spans="1:12" s="41" customFormat="1">
      <c r="A5" s="75" t="s">
        <v>8</v>
      </c>
      <c r="B5" s="76"/>
      <c r="C5" s="76"/>
      <c r="D5" s="76"/>
      <c r="E5" s="76"/>
      <c r="F5" s="76"/>
      <c r="G5" s="77"/>
    </row>
    <row r="6" spans="1:12" s="41" customFormat="1" ht="12.95" customHeight="1">
      <c r="A6" s="17" t="s">
        <v>96</v>
      </c>
      <c r="B6" s="71" t="s">
        <v>125</v>
      </c>
      <c r="C6" s="71"/>
      <c r="D6" s="71"/>
      <c r="E6" s="71"/>
      <c r="F6" s="71"/>
      <c r="G6" s="71"/>
    </row>
    <row r="7" spans="1:12" s="41" customFormat="1" ht="12.95" customHeight="1">
      <c r="A7" s="17" t="s">
        <v>11</v>
      </c>
      <c r="B7" s="71" t="s">
        <v>117</v>
      </c>
      <c r="C7" s="71"/>
      <c r="D7" s="71"/>
      <c r="E7" s="71"/>
      <c r="F7" s="71"/>
      <c r="G7" s="71"/>
    </row>
    <row r="8" spans="1:12" s="41" customFormat="1" ht="24.75" customHeight="1">
      <c r="A8" s="17" t="s">
        <v>97</v>
      </c>
      <c r="B8" s="71" t="s">
        <v>126</v>
      </c>
      <c r="C8" s="71"/>
      <c r="D8" s="71"/>
      <c r="E8" s="71"/>
      <c r="F8" s="71"/>
      <c r="G8" s="71"/>
    </row>
    <row r="9" spans="1:12" s="41" customFormat="1" ht="37.5" customHeight="1">
      <c r="A9" s="25" t="s">
        <v>9</v>
      </c>
      <c r="B9" s="80" t="s">
        <v>111</v>
      </c>
      <c r="C9" s="80"/>
      <c r="D9" s="80"/>
      <c r="E9" s="80"/>
      <c r="F9" s="80"/>
      <c r="G9" s="80"/>
    </row>
    <row r="10" spans="1:12" s="41" customFormat="1" ht="12.95" customHeight="1">
      <c r="A10" s="17" t="s">
        <v>91</v>
      </c>
      <c r="B10" s="71" t="s">
        <v>118</v>
      </c>
      <c r="C10" s="71"/>
      <c r="D10" s="71"/>
      <c r="E10" s="71"/>
      <c r="F10" s="71"/>
      <c r="G10" s="71"/>
    </row>
    <row r="11" spans="1:12" s="41" customFormat="1" ht="39.6" customHeight="1">
      <c r="A11" s="26" t="s">
        <v>112</v>
      </c>
      <c r="B11" s="80" t="s">
        <v>119</v>
      </c>
      <c r="C11" s="80"/>
      <c r="D11" s="80"/>
      <c r="E11" s="80"/>
      <c r="F11" s="80"/>
      <c r="G11" s="80"/>
    </row>
    <row r="12" spans="1:12" s="41" customFormat="1" ht="12.95" customHeight="1">
      <c r="A12" s="26" t="s">
        <v>102</v>
      </c>
      <c r="B12" s="80" t="s">
        <v>124</v>
      </c>
      <c r="C12" s="80"/>
      <c r="D12" s="80"/>
      <c r="E12" s="80"/>
      <c r="F12" s="80"/>
      <c r="G12" s="80"/>
    </row>
    <row r="13" spans="1:12" s="41" customFormat="1" ht="12.95" customHeight="1">
      <c r="A13" s="27" t="s">
        <v>103</v>
      </c>
      <c r="B13" s="80" t="s">
        <v>123</v>
      </c>
      <c r="C13" s="80"/>
      <c r="D13" s="80"/>
      <c r="E13" s="80"/>
      <c r="F13" s="80"/>
      <c r="G13" s="80"/>
    </row>
    <row r="14" spans="1:12" ht="25.5">
      <c r="A14" s="28" t="s">
        <v>94</v>
      </c>
      <c r="B14" s="12" t="s">
        <v>98</v>
      </c>
      <c r="C14" s="12" t="s">
        <v>9</v>
      </c>
      <c r="D14" s="12" t="s">
        <v>91</v>
      </c>
      <c r="E14" s="21" t="s">
        <v>112</v>
      </c>
      <c r="F14" s="52" t="s">
        <v>102</v>
      </c>
      <c r="G14" s="29" t="s">
        <v>103</v>
      </c>
      <c r="H14" s="43"/>
      <c r="I14" s="43"/>
      <c r="J14" s="43"/>
      <c r="K14" s="43"/>
      <c r="L14" s="43"/>
    </row>
    <row r="15" spans="1:12" s="46" customFormat="1">
      <c r="A15" s="30"/>
      <c r="B15" s="19"/>
      <c r="C15" s="20"/>
      <c r="D15" s="53"/>
      <c r="E15" s="54"/>
      <c r="F15" s="44"/>
      <c r="G15" s="55"/>
      <c r="H15" s="45"/>
      <c r="J15" s="45"/>
    </row>
    <row r="16" spans="1:12" s="46" customFormat="1">
      <c r="A16" s="31"/>
      <c r="B16" s="16"/>
      <c r="C16" s="18"/>
      <c r="D16" s="53" t="str">
        <f t="shared" ref="D15:D44" si="0">IF(C16="","",IF(C16&lt;=VLOOKUP(B16,IncomeLimitsByCounty,2,FALSE),"50%",IF(C16&lt;=VLOOKUP(B16,IncomeLimitsByCounty,3,FALSE),"80%","No")))</f>
        <v/>
      </c>
      <c r="E16" s="54"/>
      <c r="F16" s="44"/>
      <c r="G16" s="55"/>
    </row>
    <row r="17" spans="1:10" s="46" customFormat="1">
      <c r="A17" s="31"/>
      <c r="B17" s="16"/>
      <c r="C17" s="18"/>
      <c r="D17" s="53" t="str">
        <f t="shared" si="0"/>
        <v/>
      </c>
      <c r="E17" s="54"/>
      <c r="F17" s="44"/>
      <c r="G17" s="55"/>
      <c r="H17" s="45"/>
      <c r="J17" s="45"/>
    </row>
    <row r="18" spans="1:10" s="46" customFormat="1">
      <c r="A18" s="31"/>
      <c r="B18" s="16"/>
      <c r="C18" s="18"/>
      <c r="D18" s="53" t="str">
        <f t="shared" si="0"/>
        <v/>
      </c>
      <c r="E18" s="54"/>
      <c r="F18" s="44"/>
      <c r="G18" s="55"/>
      <c r="H18" s="45"/>
      <c r="J18" s="45"/>
    </row>
    <row r="19" spans="1:10" s="46" customFormat="1">
      <c r="A19" s="31"/>
      <c r="B19" s="16"/>
      <c r="C19" s="18"/>
      <c r="D19" s="53" t="str">
        <f t="shared" si="0"/>
        <v/>
      </c>
      <c r="E19" s="54"/>
      <c r="F19" s="44"/>
      <c r="G19" s="55"/>
    </row>
    <row r="20" spans="1:10" s="46" customFormat="1">
      <c r="A20" s="31"/>
      <c r="B20" s="16"/>
      <c r="C20" s="18"/>
      <c r="D20" s="53" t="str">
        <f t="shared" si="0"/>
        <v/>
      </c>
      <c r="E20" s="54"/>
      <c r="F20" s="44"/>
      <c r="G20" s="55"/>
    </row>
    <row r="21" spans="1:10" s="46" customFormat="1">
      <c r="A21" s="31"/>
      <c r="B21" s="16"/>
      <c r="C21" s="18"/>
      <c r="D21" s="53" t="str">
        <f t="shared" si="0"/>
        <v/>
      </c>
      <c r="E21" s="54"/>
      <c r="F21" s="44"/>
      <c r="G21" s="55"/>
    </row>
    <row r="22" spans="1:10" s="46" customFormat="1">
      <c r="A22" s="31"/>
      <c r="B22" s="16"/>
      <c r="C22" s="18"/>
      <c r="D22" s="53" t="str">
        <f t="shared" si="0"/>
        <v/>
      </c>
      <c r="E22" s="54"/>
      <c r="F22" s="44"/>
      <c r="G22" s="55"/>
    </row>
    <row r="23" spans="1:10" s="46" customFormat="1">
      <c r="A23" s="31"/>
      <c r="B23" s="16"/>
      <c r="C23" s="18"/>
      <c r="D23" s="53" t="str">
        <f t="shared" si="0"/>
        <v/>
      </c>
      <c r="E23" s="54"/>
      <c r="F23" s="44"/>
      <c r="G23" s="55"/>
    </row>
    <row r="24" spans="1:10" s="46" customFormat="1">
      <c r="A24" s="31"/>
      <c r="B24" s="16"/>
      <c r="C24" s="18"/>
      <c r="D24" s="53" t="str">
        <f t="shared" si="0"/>
        <v/>
      </c>
      <c r="E24" s="54"/>
      <c r="F24" s="44"/>
      <c r="G24" s="55"/>
    </row>
    <row r="25" spans="1:10" s="46" customFormat="1">
      <c r="A25" s="31"/>
      <c r="B25" s="16"/>
      <c r="C25" s="18"/>
      <c r="D25" s="53" t="str">
        <f t="shared" si="0"/>
        <v/>
      </c>
      <c r="E25" s="54"/>
      <c r="F25" s="44"/>
      <c r="G25" s="55"/>
    </row>
    <row r="26" spans="1:10" s="46" customFormat="1">
      <c r="A26" s="31"/>
      <c r="B26" s="16"/>
      <c r="C26" s="18"/>
      <c r="D26" s="53" t="str">
        <f t="shared" si="0"/>
        <v/>
      </c>
      <c r="E26" s="54"/>
      <c r="F26" s="44"/>
      <c r="G26" s="55"/>
    </row>
    <row r="27" spans="1:10" s="46" customFormat="1">
      <c r="A27" s="31"/>
      <c r="B27" s="16"/>
      <c r="C27" s="18"/>
      <c r="D27" s="53" t="str">
        <f t="shared" si="0"/>
        <v/>
      </c>
      <c r="E27" s="54"/>
      <c r="F27" s="44"/>
      <c r="G27" s="55"/>
    </row>
    <row r="28" spans="1:10" s="46" customFormat="1">
      <c r="A28" s="31"/>
      <c r="B28" s="16"/>
      <c r="C28" s="18"/>
      <c r="D28" s="53" t="str">
        <f t="shared" si="0"/>
        <v/>
      </c>
      <c r="E28" s="54"/>
      <c r="F28" s="44"/>
      <c r="G28" s="55"/>
    </row>
    <row r="29" spans="1:10" s="46" customFormat="1">
      <c r="A29" s="31"/>
      <c r="B29" s="16"/>
      <c r="C29" s="18"/>
      <c r="D29" s="53" t="str">
        <f t="shared" si="0"/>
        <v/>
      </c>
      <c r="E29" s="54"/>
      <c r="F29" s="44"/>
      <c r="G29" s="55"/>
    </row>
    <row r="30" spans="1:10" s="46" customFormat="1">
      <c r="A30" s="31"/>
      <c r="B30" s="16"/>
      <c r="C30" s="18"/>
      <c r="D30" s="53" t="str">
        <f t="shared" si="0"/>
        <v/>
      </c>
      <c r="E30" s="54"/>
      <c r="F30" s="44"/>
      <c r="G30" s="55"/>
    </row>
    <row r="31" spans="1:10" s="46" customFormat="1">
      <c r="A31" s="31"/>
      <c r="B31" s="16"/>
      <c r="C31" s="18"/>
      <c r="D31" s="53" t="str">
        <f t="shared" si="0"/>
        <v/>
      </c>
      <c r="E31" s="54"/>
      <c r="F31" s="44"/>
      <c r="G31" s="55"/>
    </row>
    <row r="32" spans="1:10" s="46" customFormat="1">
      <c r="A32" s="31"/>
      <c r="B32" s="16"/>
      <c r="C32" s="18"/>
      <c r="D32" s="53" t="str">
        <f t="shared" si="0"/>
        <v/>
      </c>
      <c r="E32" s="54"/>
      <c r="F32" s="44"/>
      <c r="G32" s="55"/>
    </row>
    <row r="33" spans="1:10" s="46" customFormat="1">
      <c r="A33" s="31"/>
      <c r="B33" s="16"/>
      <c r="C33" s="18"/>
      <c r="D33" s="53" t="str">
        <f t="shared" si="0"/>
        <v/>
      </c>
      <c r="E33" s="54"/>
      <c r="F33" s="44"/>
      <c r="G33" s="55"/>
    </row>
    <row r="34" spans="1:10" s="46" customFormat="1">
      <c r="A34" s="31"/>
      <c r="B34" s="16"/>
      <c r="C34" s="18"/>
      <c r="D34" s="53" t="str">
        <f t="shared" si="0"/>
        <v/>
      </c>
      <c r="E34" s="54"/>
      <c r="F34" s="44"/>
      <c r="G34" s="55"/>
    </row>
    <row r="35" spans="1:10" s="46" customFormat="1">
      <c r="A35" s="31"/>
      <c r="B35" s="16"/>
      <c r="C35" s="18"/>
      <c r="D35" s="53" t="str">
        <f t="shared" si="0"/>
        <v/>
      </c>
      <c r="E35" s="54"/>
      <c r="F35" s="44"/>
      <c r="G35" s="55"/>
    </row>
    <row r="36" spans="1:10" s="46" customFormat="1">
      <c r="A36" s="31"/>
      <c r="B36" s="16"/>
      <c r="C36" s="18"/>
      <c r="D36" s="53" t="str">
        <f t="shared" si="0"/>
        <v/>
      </c>
      <c r="E36" s="54"/>
      <c r="F36" s="44"/>
      <c r="G36" s="55"/>
    </row>
    <row r="37" spans="1:10" s="46" customFormat="1">
      <c r="A37" s="31"/>
      <c r="B37" s="16"/>
      <c r="C37" s="18"/>
      <c r="D37" s="53" t="str">
        <f t="shared" si="0"/>
        <v/>
      </c>
      <c r="E37" s="54"/>
      <c r="F37" s="44"/>
      <c r="G37" s="55"/>
    </row>
    <row r="38" spans="1:10" s="46" customFormat="1">
      <c r="A38" s="31"/>
      <c r="B38" s="16"/>
      <c r="C38" s="18"/>
      <c r="D38" s="53" t="str">
        <f t="shared" si="0"/>
        <v/>
      </c>
      <c r="E38" s="54"/>
      <c r="F38" s="44"/>
      <c r="G38" s="55"/>
    </row>
    <row r="39" spans="1:10" s="46" customFormat="1">
      <c r="A39" s="31"/>
      <c r="B39" s="16"/>
      <c r="C39" s="18"/>
      <c r="D39" s="53" t="str">
        <f t="shared" si="0"/>
        <v/>
      </c>
      <c r="E39" s="54"/>
      <c r="F39" s="44"/>
      <c r="G39" s="55"/>
      <c r="H39" s="45"/>
      <c r="J39" s="45"/>
    </row>
    <row r="40" spans="1:10" s="46" customFormat="1">
      <c r="A40" s="31"/>
      <c r="B40" s="16"/>
      <c r="C40" s="18"/>
      <c r="D40" s="53" t="str">
        <f t="shared" si="0"/>
        <v/>
      </c>
      <c r="E40" s="54"/>
      <c r="F40" s="44"/>
      <c r="G40" s="55"/>
      <c r="H40" s="45"/>
      <c r="J40" s="45"/>
    </row>
    <row r="41" spans="1:10" s="46" customFormat="1">
      <c r="A41" s="31"/>
      <c r="B41" s="16"/>
      <c r="C41" s="18"/>
      <c r="D41" s="53" t="str">
        <f t="shared" si="0"/>
        <v/>
      </c>
      <c r="E41" s="54"/>
      <c r="F41" s="44"/>
      <c r="G41" s="55"/>
    </row>
    <row r="42" spans="1:10" s="46" customFormat="1">
      <c r="A42" s="31"/>
      <c r="B42" s="16"/>
      <c r="C42" s="18"/>
      <c r="D42" s="53" t="str">
        <f t="shared" si="0"/>
        <v/>
      </c>
      <c r="E42" s="54"/>
      <c r="F42" s="44"/>
      <c r="G42" s="55"/>
    </row>
    <row r="43" spans="1:10" s="46" customFormat="1">
      <c r="A43" s="31"/>
      <c r="B43" s="16"/>
      <c r="C43" s="18"/>
      <c r="D43" s="53" t="str">
        <f t="shared" si="0"/>
        <v/>
      </c>
      <c r="E43" s="54"/>
      <c r="F43" s="44"/>
      <c r="G43" s="55"/>
    </row>
    <row r="44" spans="1:10" s="46" customFormat="1">
      <c r="A44" s="31"/>
      <c r="B44" s="16"/>
      <c r="C44" s="18"/>
      <c r="D44" s="53" t="str">
        <f t="shared" si="0"/>
        <v/>
      </c>
      <c r="E44" s="54"/>
      <c r="F44" s="44"/>
      <c r="G44" s="55"/>
    </row>
    <row r="45" spans="1:10" s="46" customFormat="1" ht="25.5" customHeight="1">
      <c r="B45" s="57" t="s">
        <v>121</v>
      </c>
      <c r="C45" s="58" t="s">
        <v>122</v>
      </c>
      <c r="D45" s="35" t="s">
        <v>116</v>
      </c>
      <c r="E45" s="36" t="s">
        <v>99</v>
      </c>
    </row>
    <row r="46" spans="1:10">
      <c r="A46" s="37" t="s">
        <v>106</v>
      </c>
      <c r="B46" s="61">
        <f>COUNTIF(D15:D44,"50%")</f>
        <v>0</v>
      </c>
      <c r="C46" s="61">
        <f>COUNTIF(D15:D44,"80%")</f>
        <v>0</v>
      </c>
      <c r="D46" s="60" t="e">
        <f>(COUNTIF(D15:D44,"80%")+COUNTIF(D15:D44,"50%"))/(COUNTIF(D15:D44,"80%")+COUNTIF(D15:D44,"50%")+COUNTIF(D15:D44,"No"))</f>
        <v>#DIV/0!</v>
      </c>
      <c r="E46" s="61">
        <f>COUNTIF(D15:D44,"80%")+COUNTIF(D15:D44,"50%")</f>
        <v>0</v>
      </c>
      <c r="G46" s="42"/>
    </row>
    <row r="47" spans="1:10" ht="24.6" customHeight="1" thickBot="1">
      <c r="A47" s="47"/>
      <c r="B47" s="81"/>
      <c r="C47" s="81"/>
      <c r="D47" s="81"/>
      <c r="E47" s="81"/>
      <c r="F47" s="81"/>
      <c r="G47" s="42"/>
    </row>
    <row r="48" spans="1:10" ht="13.5" thickBot="1">
      <c r="A48" s="48"/>
      <c r="B48" s="82" t="s">
        <v>108</v>
      </c>
      <c r="C48" s="82"/>
      <c r="D48" s="82"/>
      <c r="E48" s="82"/>
      <c r="F48" s="82"/>
      <c r="G48" s="49"/>
    </row>
  </sheetData>
  <mergeCells count="16">
    <mergeCell ref="B12:G12"/>
    <mergeCell ref="B13:G13"/>
    <mergeCell ref="B47:F47"/>
    <mergeCell ref="B48:F48"/>
    <mergeCell ref="B9:G9"/>
    <mergeCell ref="B10:G10"/>
    <mergeCell ref="B11:G11"/>
    <mergeCell ref="B6:G6"/>
    <mergeCell ref="B7:G7"/>
    <mergeCell ref="B8:G8"/>
    <mergeCell ref="A1:G1"/>
    <mergeCell ref="B2:G2"/>
    <mergeCell ref="B3:G3"/>
    <mergeCell ref="A5:G5"/>
    <mergeCell ref="D4:G4"/>
    <mergeCell ref="B4:C4"/>
  </mergeCells>
  <dataValidations count="4">
    <dataValidation type="list" allowBlank="1" showInputMessage="1" showErrorMessage="1" sqref="B15:B44">
      <formula1>CountyNames</formula1>
    </dataValidation>
    <dataValidation type="list" allowBlank="1" showInputMessage="1" showErrorMessage="1" sqref="E15:E44">
      <formula1>PrimBen</formula1>
    </dataValidation>
    <dataValidation type="list" allowBlank="1" showInputMessage="1" showErrorMessage="1" sqref="F15:F44">
      <formula1>Ethnicity</formula1>
    </dataValidation>
    <dataValidation type="list" allowBlank="1" showInputMessage="1" showErrorMessage="1" sqref="G15:G44">
      <formula1>Race</formula1>
    </dataValidation>
  </dataValidations>
  <printOptions horizontalCentered="1"/>
  <pageMargins left="0.25" right="0.25" top="0.75" bottom="0.75" header="0.3" footer="0.3"/>
  <pageSetup scale="95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'Income and Ethnicity Data'!$E$2:$E$3</xm:f>
          </x14:formula1>
          <xm:sqref>F15:F44</xm:sqref>
        </x14:dataValidation>
        <x14:dataValidation type="list" allowBlank="1" showInputMessage="1" showErrorMessage="1">
          <x14:formula1>
            <xm:f>'Income and Ethnicity Data'!$D$2:$D$3</xm:f>
          </x14:formula1>
          <xm:sqref>E15:E44</xm:sqref>
        </x14:dataValidation>
        <x14:dataValidation type="list" allowBlank="1" showInputMessage="1" showErrorMessage="1">
          <x14:formula1>
            <xm:f>'Income and Ethnicity Data'!$F$2:$F$14</xm:f>
          </x14:formula1>
          <xm:sqref>G15:G44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tabColor theme="0" tint="-0.249977111117893"/>
  </sheetPr>
  <dimension ref="A1:F21"/>
  <sheetViews>
    <sheetView zoomScale="120" zoomScaleNormal="120" workbookViewId="0">
      <selection activeCell="F14" sqref="F14"/>
    </sheetView>
  </sheetViews>
  <sheetFormatPr defaultColWidth="8.85546875" defaultRowHeight="15"/>
  <cols>
    <col min="1" max="1" width="17.28515625" style="13" customWidth="1"/>
    <col min="2" max="2" width="17.140625" style="13" customWidth="1"/>
    <col min="3" max="3" width="17.85546875" style="13" customWidth="1"/>
    <col min="4" max="4" width="18.5703125" style="15" customWidth="1"/>
    <col min="5" max="5" width="13.7109375" style="15" customWidth="1"/>
    <col min="6" max="6" width="61.28515625" style="13" customWidth="1"/>
    <col min="7" max="16384" width="8.85546875" style="13"/>
  </cols>
  <sheetData>
    <row r="1" spans="1:6" s="64" customFormat="1" ht="47.25">
      <c r="A1" s="62" t="s">
        <v>11</v>
      </c>
      <c r="B1" s="63" t="s">
        <v>129</v>
      </c>
      <c r="C1" s="63" t="s">
        <v>130</v>
      </c>
      <c r="D1" s="63" t="s">
        <v>107</v>
      </c>
      <c r="E1" s="62" t="s">
        <v>102</v>
      </c>
      <c r="F1" s="62" t="s">
        <v>103</v>
      </c>
    </row>
    <row r="2" spans="1:6" ht="15.75">
      <c r="A2" s="68" t="s">
        <v>12</v>
      </c>
      <c r="B2" s="56">
        <v>29400</v>
      </c>
      <c r="C2" s="40">
        <v>47000</v>
      </c>
      <c r="D2" s="38" t="s">
        <v>92</v>
      </c>
      <c r="E2" s="33" t="s">
        <v>104</v>
      </c>
      <c r="F2" s="23" t="s">
        <v>3</v>
      </c>
    </row>
    <row r="3" spans="1:6" ht="15.75">
      <c r="A3" s="67" t="s">
        <v>13</v>
      </c>
      <c r="B3" s="56">
        <v>29400</v>
      </c>
      <c r="C3" s="40">
        <v>47000</v>
      </c>
      <c r="D3" s="39" t="s">
        <v>93</v>
      </c>
      <c r="E3" s="34" t="s">
        <v>105</v>
      </c>
      <c r="F3" s="23" t="s">
        <v>4</v>
      </c>
    </row>
    <row r="4" spans="1:6" ht="15.75">
      <c r="A4" s="67" t="s">
        <v>14</v>
      </c>
      <c r="B4" s="56">
        <v>34400</v>
      </c>
      <c r="C4" s="40">
        <v>47600</v>
      </c>
      <c r="D4" s="32"/>
      <c r="E4" s="32"/>
      <c r="F4" s="23" t="s">
        <v>5</v>
      </c>
    </row>
    <row r="5" spans="1:6" ht="15.75">
      <c r="A5" s="67" t="s">
        <v>15</v>
      </c>
      <c r="B5" s="56">
        <v>29400</v>
      </c>
      <c r="C5" s="40">
        <v>47000</v>
      </c>
      <c r="D5" s="32"/>
      <c r="E5" s="32"/>
      <c r="F5" s="65" t="s">
        <v>113</v>
      </c>
    </row>
    <row r="6" spans="1:6" ht="15.75">
      <c r="A6" s="67" t="s">
        <v>16</v>
      </c>
      <c r="B6" s="56">
        <v>22350</v>
      </c>
      <c r="C6" s="40">
        <v>35750</v>
      </c>
      <c r="D6" s="32"/>
      <c r="E6" s="32"/>
      <c r="F6" s="23" t="s">
        <v>110</v>
      </c>
    </row>
    <row r="7" spans="1:6" ht="15.75">
      <c r="A7" s="67" t="s">
        <v>17</v>
      </c>
      <c r="B7" s="56">
        <v>29400</v>
      </c>
      <c r="C7" s="40">
        <v>47000</v>
      </c>
      <c r="D7" s="32"/>
      <c r="E7" s="32"/>
      <c r="F7" s="23" t="s">
        <v>6</v>
      </c>
    </row>
    <row r="8" spans="1:6" ht="15.75">
      <c r="A8" s="67" t="s">
        <v>18</v>
      </c>
      <c r="B8" s="56">
        <v>25800</v>
      </c>
      <c r="C8" s="40">
        <v>41250</v>
      </c>
      <c r="D8" s="32"/>
      <c r="E8" s="32"/>
      <c r="F8" s="65" t="s">
        <v>114</v>
      </c>
    </row>
    <row r="9" spans="1:6" ht="15.75">
      <c r="A9" s="67" t="s">
        <v>19</v>
      </c>
      <c r="B9" s="56">
        <v>22350</v>
      </c>
      <c r="C9" s="40">
        <v>35750</v>
      </c>
      <c r="D9" s="32"/>
      <c r="E9" s="32"/>
      <c r="F9" s="23" t="s">
        <v>115</v>
      </c>
    </row>
    <row r="10" spans="1:6" ht="15.75">
      <c r="A10" s="67" t="s">
        <v>20</v>
      </c>
      <c r="B10" s="56">
        <v>29400</v>
      </c>
      <c r="C10" s="40">
        <v>47000</v>
      </c>
      <c r="D10" s="32"/>
      <c r="E10" s="32"/>
      <c r="F10" s="23" t="s">
        <v>131</v>
      </c>
    </row>
    <row r="11" spans="1:6" ht="15.75">
      <c r="A11" s="67" t="s">
        <v>2</v>
      </c>
      <c r="B11" s="56">
        <v>29400</v>
      </c>
      <c r="C11" s="40">
        <v>47000</v>
      </c>
      <c r="D11" s="32"/>
      <c r="E11" s="32"/>
      <c r="F11" s="23" t="s">
        <v>7</v>
      </c>
    </row>
    <row r="12" spans="1:6" ht="15.75">
      <c r="A12" s="67" t="s">
        <v>21</v>
      </c>
      <c r="B12" s="56">
        <v>22500</v>
      </c>
      <c r="C12" s="40">
        <v>35950</v>
      </c>
      <c r="D12" s="22"/>
      <c r="E12" s="22"/>
      <c r="F12" s="65" t="s">
        <v>120</v>
      </c>
    </row>
    <row r="13" spans="1:6" ht="15.75">
      <c r="A13" s="67" t="s">
        <v>22</v>
      </c>
      <c r="B13" s="56">
        <v>26900</v>
      </c>
      <c r="C13" s="40">
        <v>43050</v>
      </c>
      <c r="D13" s="22"/>
      <c r="E13" s="22"/>
      <c r="F13" s="66"/>
    </row>
    <row r="14" spans="1:6" ht="15.75">
      <c r="A14" s="67" t="s">
        <v>0</v>
      </c>
      <c r="B14" s="56">
        <v>22350</v>
      </c>
      <c r="C14" s="40">
        <v>35750</v>
      </c>
      <c r="D14" s="22"/>
      <c r="E14" s="22"/>
      <c r="F14" s="66"/>
    </row>
    <row r="15" spans="1:6" ht="15.75">
      <c r="A15" s="67" t="s">
        <v>23</v>
      </c>
      <c r="B15" s="56">
        <v>22350</v>
      </c>
      <c r="C15" s="40">
        <v>35750</v>
      </c>
      <c r="D15" s="22"/>
      <c r="E15" s="22"/>
      <c r="F15" s="66"/>
    </row>
    <row r="16" spans="1:6" ht="15.75">
      <c r="A16" s="67" t="s">
        <v>24</v>
      </c>
      <c r="B16" s="56">
        <v>22350</v>
      </c>
      <c r="C16" s="40">
        <v>35750</v>
      </c>
      <c r="D16" s="22"/>
      <c r="E16" s="22"/>
      <c r="F16" s="66"/>
    </row>
    <row r="17" spans="1:6" ht="15.75">
      <c r="A17" s="67" t="s">
        <v>25</v>
      </c>
      <c r="B17" s="56">
        <v>22350</v>
      </c>
      <c r="C17" s="40">
        <v>35750</v>
      </c>
      <c r="D17" s="22"/>
      <c r="E17" s="22"/>
      <c r="F17" s="66"/>
    </row>
    <row r="18" spans="1:6" ht="15.75">
      <c r="A18" s="67" t="s">
        <v>109</v>
      </c>
      <c r="B18" s="56">
        <v>27700</v>
      </c>
      <c r="C18" s="40">
        <v>44350</v>
      </c>
      <c r="D18" s="22"/>
      <c r="E18" s="22"/>
      <c r="F18" s="66"/>
    </row>
    <row r="19" spans="1:6" ht="15.75">
      <c r="A19" s="67" t="s">
        <v>1</v>
      </c>
      <c r="B19" s="56">
        <v>22350</v>
      </c>
      <c r="C19" s="40">
        <v>35750</v>
      </c>
      <c r="D19" s="22"/>
      <c r="E19" s="22"/>
      <c r="F19" s="66"/>
    </row>
    <row r="20" spans="1:6" ht="15.75">
      <c r="A20" s="67" t="s">
        <v>26</v>
      </c>
      <c r="B20" s="56">
        <v>25700</v>
      </c>
      <c r="C20" s="40">
        <v>41100</v>
      </c>
      <c r="D20" s="22"/>
      <c r="E20" s="22"/>
      <c r="F20" s="66"/>
    </row>
    <row r="21" spans="1:6">
      <c r="D21" s="14"/>
      <c r="E21" s="14"/>
    </row>
  </sheetData>
  <sheetProtection selectLockedCell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B68"/>
  <sheetViews>
    <sheetView zoomScaleNormal="100" workbookViewId="0">
      <pane ySplit="3" topLeftCell="A4" activePane="bottomLeft" state="frozen"/>
      <selection pane="bottomLeft" activeCell="H51" sqref="H51"/>
    </sheetView>
  </sheetViews>
  <sheetFormatPr defaultColWidth="9.140625" defaultRowHeight="12.75"/>
  <cols>
    <col min="1" max="1" width="23.28515625" style="3" customWidth="1"/>
    <col min="2" max="2" width="34.85546875" style="4" customWidth="1"/>
    <col min="3" max="16384" width="9.140625" style="1"/>
  </cols>
  <sheetData>
    <row r="1" spans="1:2" ht="89.25" customHeight="1">
      <c r="A1" s="83" t="s">
        <v>127</v>
      </c>
      <c r="B1" s="84"/>
    </row>
    <row r="2" spans="1:2" ht="15" customHeight="1">
      <c r="A2" s="2"/>
      <c r="B2" s="59" t="s">
        <v>10</v>
      </c>
    </row>
    <row r="3" spans="1:2">
      <c r="A3" s="9" t="s">
        <v>11</v>
      </c>
      <c r="B3" s="9">
        <v>1</v>
      </c>
    </row>
    <row r="4" spans="1:2" s="5" customFormat="1" ht="15.75">
      <c r="A4" s="11" t="s">
        <v>27</v>
      </c>
      <c r="B4" s="70">
        <v>29400</v>
      </c>
    </row>
    <row r="5" spans="1:2" s="5" customFormat="1" ht="15.75">
      <c r="A5" s="10" t="s">
        <v>28</v>
      </c>
      <c r="B5" s="69">
        <v>20200</v>
      </c>
    </row>
    <row r="6" spans="1:2" s="5" customFormat="1" ht="15.75">
      <c r="A6" s="11" t="s">
        <v>29</v>
      </c>
      <c r="B6" s="70">
        <v>29400</v>
      </c>
    </row>
    <row r="7" spans="1:2" s="5" customFormat="1" ht="15.75">
      <c r="A7" s="10" t="s">
        <v>30</v>
      </c>
      <c r="B7" s="69">
        <v>23950</v>
      </c>
    </row>
    <row r="8" spans="1:2" s="5" customFormat="1" ht="15.75">
      <c r="A8" s="10" t="s">
        <v>31</v>
      </c>
      <c r="B8" s="69">
        <v>20200</v>
      </c>
    </row>
    <row r="9" spans="1:2" s="5" customFormat="1" ht="15.75">
      <c r="A9" s="10" t="s">
        <v>32</v>
      </c>
      <c r="B9" s="69">
        <v>20200</v>
      </c>
    </row>
    <row r="10" spans="1:2" s="5" customFormat="1" ht="15.75">
      <c r="A10" s="11" t="s">
        <v>33</v>
      </c>
      <c r="B10" s="70">
        <v>34400</v>
      </c>
    </row>
    <row r="11" spans="1:2" s="5" customFormat="1" ht="15.75">
      <c r="A11" s="10" t="s">
        <v>34</v>
      </c>
      <c r="B11" s="69">
        <v>26850</v>
      </c>
    </row>
    <row r="12" spans="1:2" s="6" customFormat="1" ht="15.75">
      <c r="A12" s="10" t="s">
        <v>35</v>
      </c>
      <c r="B12" s="69">
        <v>20350</v>
      </c>
    </row>
    <row r="13" spans="1:2" s="5" customFormat="1" ht="15.75">
      <c r="A13" s="10" t="s">
        <v>36</v>
      </c>
      <c r="B13" s="69">
        <v>23950</v>
      </c>
    </row>
    <row r="14" spans="1:2" s="5" customFormat="1" ht="15.75">
      <c r="A14" s="11" t="s">
        <v>37</v>
      </c>
      <c r="B14" s="70">
        <v>29400</v>
      </c>
    </row>
    <row r="15" spans="1:2" s="5" customFormat="1" ht="15.75">
      <c r="A15" s="10" t="s">
        <v>38</v>
      </c>
      <c r="B15" s="69">
        <v>20200</v>
      </c>
    </row>
    <row r="16" spans="1:2" s="5" customFormat="1" ht="15.75">
      <c r="A16" s="10" t="s">
        <v>39</v>
      </c>
      <c r="B16" s="69">
        <v>20200</v>
      </c>
    </row>
    <row r="17" spans="1:2" s="5" customFormat="1" ht="15.75">
      <c r="A17" s="11" t="s">
        <v>40</v>
      </c>
      <c r="B17" s="70">
        <v>22350</v>
      </c>
    </row>
    <row r="18" spans="1:2" s="5" customFormat="1" ht="15.75">
      <c r="A18" s="10" t="s">
        <v>41</v>
      </c>
      <c r="B18" s="69">
        <v>20200</v>
      </c>
    </row>
    <row r="19" spans="1:2" s="5" customFormat="1" ht="15.75">
      <c r="A19" s="10" t="s">
        <v>42</v>
      </c>
      <c r="B19" s="69">
        <v>20200</v>
      </c>
    </row>
    <row r="20" spans="1:2" s="5" customFormat="1" ht="15.75">
      <c r="A20" s="11" t="s">
        <v>43</v>
      </c>
      <c r="B20" s="70">
        <v>29400</v>
      </c>
    </row>
    <row r="21" spans="1:2" s="5" customFormat="1" ht="15.75">
      <c r="A21" s="10" t="s">
        <v>44</v>
      </c>
      <c r="B21" s="69">
        <v>20200</v>
      </c>
    </row>
    <row r="22" spans="1:2" s="5" customFormat="1" ht="15.75">
      <c r="A22" s="10" t="s">
        <v>45</v>
      </c>
      <c r="B22" s="69">
        <v>26850</v>
      </c>
    </row>
    <row r="23" spans="1:2" s="5" customFormat="1" ht="15.75">
      <c r="A23" s="10" t="s">
        <v>46</v>
      </c>
      <c r="B23" s="69">
        <v>30450</v>
      </c>
    </row>
    <row r="24" spans="1:2" s="5" customFormat="1" ht="15.75">
      <c r="A24" s="11" t="s">
        <v>47</v>
      </c>
      <c r="B24" s="69">
        <v>24850</v>
      </c>
    </row>
    <row r="25" spans="1:2" s="5" customFormat="1" ht="15.75">
      <c r="A25" s="10" t="s">
        <v>48</v>
      </c>
      <c r="B25" s="69">
        <v>26850</v>
      </c>
    </row>
    <row r="26" spans="1:2" s="5" customFormat="1" ht="15.75">
      <c r="A26" s="11" t="s">
        <v>49</v>
      </c>
      <c r="B26" s="70">
        <v>22350</v>
      </c>
    </row>
    <row r="27" spans="1:2" s="5" customFormat="1" ht="15.75">
      <c r="A27" s="10" t="s">
        <v>50</v>
      </c>
      <c r="B27" s="69">
        <v>25900</v>
      </c>
    </row>
    <row r="28" spans="1:2" s="5" customFormat="1" ht="15.75">
      <c r="A28" s="11" t="s">
        <v>51</v>
      </c>
      <c r="B28" s="70">
        <v>29400</v>
      </c>
    </row>
    <row r="29" spans="1:2" s="5" customFormat="1" ht="15.75">
      <c r="A29" s="10" t="s">
        <v>52</v>
      </c>
      <c r="B29" s="69">
        <v>26600</v>
      </c>
    </row>
    <row r="30" spans="1:2" s="5" customFormat="1" ht="15.75">
      <c r="A30" s="10" t="s">
        <v>53</v>
      </c>
      <c r="B30" s="69">
        <v>25200</v>
      </c>
    </row>
    <row r="31" spans="1:2" s="5" customFormat="1" ht="15.75">
      <c r="A31" s="10" t="s">
        <v>54</v>
      </c>
      <c r="B31" s="69">
        <v>24750</v>
      </c>
    </row>
    <row r="32" spans="1:2" s="5" customFormat="1" ht="15.75">
      <c r="A32" s="10" t="s">
        <v>55</v>
      </c>
      <c r="B32" s="69">
        <v>20200</v>
      </c>
    </row>
    <row r="33" spans="1:2" s="5" customFormat="1" ht="15.75">
      <c r="A33" s="10" t="s">
        <v>56</v>
      </c>
      <c r="B33" s="69">
        <v>21900</v>
      </c>
    </row>
    <row r="34" spans="1:2" s="6" customFormat="1" ht="15.75">
      <c r="A34" s="11" t="s">
        <v>57</v>
      </c>
      <c r="B34" s="70">
        <v>29400</v>
      </c>
    </row>
    <row r="35" spans="1:2" s="5" customFormat="1" ht="15.75">
      <c r="A35" s="10" t="s">
        <v>58</v>
      </c>
      <c r="B35" s="69">
        <v>21600</v>
      </c>
    </row>
    <row r="36" spans="1:2" s="5" customFormat="1" ht="15.75">
      <c r="A36" s="10" t="s">
        <v>59</v>
      </c>
      <c r="B36" s="69">
        <v>21600</v>
      </c>
    </row>
    <row r="37" spans="1:2" s="5" customFormat="1" ht="15.75">
      <c r="A37" s="10" t="s">
        <v>60</v>
      </c>
      <c r="B37" s="69">
        <v>25550</v>
      </c>
    </row>
    <row r="38" spans="1:2" s="5" customFormat="1" ht="15.75">
      <c r="A38" s="11" t="s">
        <v>61</v>
      </c>
      <c r="B38" s="70">
        <v>22500</v>
      </c>
    </row>
    <row r="39" spans="1:2" s="5" customFormat="1" ht="15.75">
      <c r="A39" s="11" t="s">
        <v>62</v>
      </c>
      <c r="B39" s="70">
        <v>26900</v>
      </c>
    </row>
    <row r="40" spans="1:2" s="5" customFormat="1" ht="15.75">
      <c r="A40" s="10" t="s">
        <v>63</v>
      </c>
      <c r="B40" s="69">
        <v>20200</v>
      </c>
    </row>
    <row r="41" spans="1:2" s="5" customFormat="1" ht="15.75">
      <c r="A41" s="11" t="s">
        <v>64</v>
      </c>
      <c r="B41" s="70">
        <v>22350</v>
      </c>
    </row>
    <row r="42" spans="1:2" s="5" customFormat="1" ht="15.75">
      <c r="A42" s="11" t="s">
        <v>65</v>
      </c>
      <c r="B42" s="70">
        <v>22350</v>
      </c>
    </row>
    <row r="43" spans="1:2" s="5" customFormat="1" ht="15.75">
      <c r="A43" s="10" t="s">
        <v>66</v>
      </c>
      <c r="B43" s="69">
        <v>21650</v>
      </c>
    </row>
    <row r="44" spans="1:2" s="5" customFormat="1" ht="15.75">
      <c r="A44" s="10" t="s">
        <v>67</v>
      </c>
      <c r="B44" s="69">
        <v>24050</v>
      </c>
    </row>
    <row r="45" spans="1:2" s="5" customFormat="1" ht="15.75">
      <c r="A45" s="10" t="s">
        <v>68</v>
      </c>
      <c r="B45" s="69">
        <v>23200</v>
      </c>
    </row>
    <row r="46" spans="1:2" s="5" customFormat="1" ht="15.75">
      <c r="A46" s="10" t="s">
        <v>69</v>
      </c>
      <c r="B46" s="69">
        <v>20200</v>
      </c>
    </row>
    <row r="47" spans="1:2" s="5" customFormat="1" ht="15.75">
      <c r="A47" s="10" t="s">
        <v>70</v>
      </c>
      <c r="B47" s="69">
        <v>20200</v>
      </c>
    </row>
    <row r="48" spans="1:2" s="5" customFormat="1" ht="15.75">
      <c r="A48" s="11" t="s">
        <v>71</v>
      </c>
      <c r="B48" s="70">
        <v>22350</v>
      </c>
    </row>
    <row r="49" spans="1:2" s="5" customFormat="1" ht="15.75">
      <c r="A49" s="10" t="s">
        <v>72</v>
      </c>
      <c r="B49" s="69">
        <v>20200</v>
      </c>
    </row>
    <row r="50" spans="1:2" s="5" customFormat="1" ht="15.75">
      <c r="A50" s="10" t="s">
        <v>73</v>
      </c>
      <c r="B50" s="69">
        <v>25100</v>
      </c>
    </row>
    <row r="51" spans="1:2" s="5" customFormat="1" ht="15.75">
      <c r="A51" s="10" t="s">
        <v>74</v>
      </c>
      <c r="B51" s="69">
        <v>26850</v>
      </c>
    </row>
    <row r="52" spans="1:2" s="5" customFormat="1" ht="15.75">
      <c r="A52" s="10" t="s">
        <v>75</v>
      </c>
      <c r="B52" s="69">
        <v>20200</v>
      </c>
    </row>
    <row r="53" spans="1:2" s="5" customFormat="1" ht="15.75">
      <c r="A53" s="10" t="s">
        <v>76</v>
      </c>
      <c r="B53" s="69">
        <v>35950</v>
      </c>
    </row>
    <row r="54" spans="1:2" s="5" customFormat="1" ht="15.75">
      <c r="A54" s="10" t="s">
        <v>77</v>
      </c>
      <c r="B54" s="69">
        <v>20200</v>
      </c>
    </row>
    <row r="55" spans="1:2" s="5" customFormat="1" ht="15.75">
      <c r="A55" s="10" t="s">
        <v>78</v>
      </c>
      <c r="B55" s="69">
        <v>20200</v>
      </c>
    </row>
    <row r="56" spans="1:2" s="5" customFormat="1" ht="15.75">
      <c r="A56" s="10" t="s">
        <v>79</v>
      </c>
      <c r="B56" s="69">
        <v>24000</v>
      </c>
    </row>
    <row r="57" spans="1:2" s="5" customFormat="1" ht="15.75">
      <c r="A57" s="10" t="s">
        <v>80</v>
      </c>
      <c r="B57" s="69">
        <v>20200</v>
      </c>
    </row>
    <row r="58" spans="1:2" s="5" customFormat="1" ht="15.75">
      <c r="A58" s="10" t="s">
        <v>81</v>
      </c>
      <c r="B58" s="69">
        <v>27150</v>
      </c>
    </row>
    <row r="59" spans="1:2" s="5" customFormat="1" ht="15.75">
      <c r="A59" s="10" t="s">
        <v>82</v>
      </c>
      <c r="B59" s="69">
        <v>20200</v>
      </c>
    </row>
    <row r="60" spans="1:2" s="5" customFormat="1" ht="15.75">
      <c r="A60" s="10" t="s">
        <v>83</v>
      </c>
      <c r="B60" s="69">
        <v>21700</v>
      </c>
    </row>
    <row r="61" spans="1:2" s="5" customFormat="1" ht="15.75">
      <c r="A61" s="10" t="s">
        <v>84</v>
      </c>
      <c r="B61" s="69">
        <v>30600</v>
      </c>
    </row>
    <row r="62" spans="1:2" s="5" customFormat="1" ht="15.75">
      <c r="A62" s="11" t="s">
        <v>85</v>
      </c>
      <c r="B62" s="70">
        <v>22350</v>
      </c>
    </row>
    <row r="63" spans="1:2" s="5" customFormat="1" ht="15.75">
      <c r="A63" s="10" t="s">
        <v>86</v>
      </c>
      <c r="B63" s="69">
        <v>31800</v>
      </c>
    </row>
    <row r="64" spans="1:2" s="5" customFormat="1" ht="15.75">
      <c r="A64" s="11" t="s">
        <v>87</v>
      </c>
      <c r="B64" s="70">
        <v>27700</v>
      </c>
    </row>
    <row r="65" spans="1:2" s="5" customFormat="1" ht="15.75">
      <c r="A65" s="11" t="s">
        <v>88</v>
      </c>
      <c r="B65" s="70">
        <v>22350</v>
      </c>
    </row>
    <row r="66" spans="1:2" s="5" customFormat="1" ht="15.75">
      <c r="A66" s="11" t="s">
        <v>89</v>
      </c>
      <c r="B66" s="70">
        <v>25700</v>
      </c>
    </row>
    <row r="67" spans="1:2" s="5" customFormat="1" ht="15.75">
      <c r="A67" s="10" t="s">
        <v>90</v>
      </c>
      <c r="B67" s="69">
        <v>20200</v>
      </c>
    </row>
    <row r="68" spans="1:2" s="5" customFormat="1" ht="15.75">
      <c r="A68" s="7"/>
      <c r="B68" s="8"/>
    </row>
  </sheetData>
  <mergeCells count="1">
    <mergeCell ref="A1:B1"/>
  </mergeCells>
  <pageMargins left="0.5" right="0.5" top="0.5" bottom="0.5" header="0.3" footer="0.3"/>
  <pageSetup scale="9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8</vt:i4>
      </vt:variant>
    </vt:vector>
  </HeadingPairs>
  <TitlesOfParts>
    <vt:vector size="11" baseType="lpstr">
      <vt:lpstr>Business Benificiary Data</vt:lpstr>
      <vt:lpstr>Income and Ethnicity Data</vt:lpstr>
      <vt:lpstr>HSLD_Income Limits by County</vt:lpstr>
      <vt:lpstr>CountyNames</vt:lpstr>
      <vt:lpstr>Ethnicity</vt:lpstr>
      <vt:lpstr>IncomeLimitsByCounty</vt:lpstr>
      <vt:lpstr>PrimBen</vt:lpstr>
      <vt:lpstr>'Business Benificiary Data'!Print_Area</vt:lpstr>
      <vt:lpstr>'HSLD_Income Limits by County'!Print_Area</vt:lpstr>
      <vt:lpstr>'Income and Ethnicity Data'!Print_Area</vt:lpstr>
      <vt:lpstr>Race</vt:lpstr>
    </vt:vector>
  </TitlesOfParts>
  <Manager>Dave Bowman</Manager>
  <Company>State of Colorado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LMI Jobs Form - Business (2014 v1.0)</dc:title>
  <dc:creator>Garrett Lieux</dc:creator>
  <cp:keywords>LMI,Form,Business</cp:keywords>
  <cp:lastModifiedBy>skinnem</cp:lastModifiedBy>
  <cp:lastPrinted>2015-12-16T20:29:47Z</cp:lastPrinted>
  <dcterms:created xsi:type="dcterms:W3CDTF">2011-04-25T18:05:10Z</dcterms:created>
  <dcterms:modified xsi:type="dcterms:W3CDTF">2017-05-03T20:46:12Z</dcterms:modified>
</cp:coreProperties>
</file>